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4\Июль 2024 года ЮТЭК\отчёты\Раскрытие инфы на сайте\Раскрытие на новом сайте\45.г и 45.д\"/>
    </mc:Choice>
  </mc:AlternateContent>
  <bookViews>
    <workbookView xWindow="0" yWindow="0" windowWidth="20490" windowHeight="762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H38" i="1"/>
  <c r="H37" i="1" s="1"/>
  <c r="F37" i="1"/>
  <c r="G26" i="1"/>
  <c r="G25" i="1" s="1"/>
  <c r="F26" i="1"/>
  <c r="H30" i="1"/>
  <c r="H28" i="1"/>
  <c r="E26" i="1"/>
  <c r="E25" i="1"/>
  <c r="G14" i="1"/>
  <c r="G66" i="1"/>
  <c r="F66" i="1"/>
  <c r="H66" i="1" s="1"/>
  <c r="H17" i="1"/>
  <c r="H16" i="1"/>
  <c r="H15" i="1"/>
  <c r="F14" i="1"/>
  <c r="F13" i="1" s="1"/>
  <c r="E14" i="1"/>
  <c r="E13" i="1" s="1"/>
  <c r="H26" i="1" l="1"/>
  <c r="H25" i="1" s="1"/>
  <c r="F25" i="1"/>
  <c r="G13" i="1"/>
  <c r="G62" i="1"/>
  <c r="G61" i="1" s="1"/>
  <c r="H13" i="1"/>
  <c r="H14" i="1"/>
  <c r="E62" i="1"/>
  <c r="F65" i="1"/>
  <c r="H65" i="1" s="1"/>
  <c r="F62" i="1"/>
  <c r="H18" i="1"/>
  <c r="E61" i="1" l="1"/>
  <c r="H62" i="1"/>
  <c r="H61" i="1" s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<sst xmlns="http://schemas.openxmlformats.org/spreadsheetml/2006/main" count="60" uniqueCount="26">
  <si>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</si>
  <si>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</si>
  <si>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</si>
  <si>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</si>
  <si>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</si>
  <si>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</si>
  <si>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</si>
  <si>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</si>
  <si>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</si>
  <si>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</si>
  <si>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</si>
  <si>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</si>
  <si>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</si>
  <si>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</si>
  <si>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</si>
  <si>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</si>
  <si>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</si>
  <si>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</si>
  <si>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</si>
  <si>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</si>
  <si>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</si>
  <si>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</si>
  <si>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</si>
  <si>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</si>
  <si>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Июль 2024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</si>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</sst>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4/&#1048;&#1102;&#1083;&#1100;%202024%20&#1075;&#1086;&#1076;&#1072;%20&#1070;&#1058;&#1069;&#1050;/&#1086;&#1090;&#1095;&#1105;&#1090;&#1099;/&#1054;&#1090;&#1095;&#1105;&#1090;&#1099;%2046&#1069;&#1057;%20&#1080;%2046&#1069;&#1069;/46&#1069;&#1057;%20&#1048;&#1102;&#1083;&#1100;%202024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0.15377199999999999</v>
      </c>
      <c r="F13" s="35">
        <f>SUM(F14:F18)</f>
        <v>2.0412569999999999</v>
      </c>
      <c r="G13" s="35">
        <f>SUM(G14:G18)</f>
        <v>2.5436009999999998</v>
      </c>
      <c r="H13" s="35">
        <f t="shared" ref="H13:H18" si="0">SUM(E13:G13)</f>
        <v>4.7386299999999997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0.15377199999999999</v>
      </c>
      <c r="F14" s="34">
        <f>F19-F16</f>
        <v>1.5967439999999999</v>
      </c>
      <c r="G14" s="34">
        <f>G19-G16</f>
        <v>0.31448100000000001</v>
      </c>
      <c r="H14" s="35">
        <f t="shared" si="0"/>
        <v>2.064997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0.28229700000000002</v>
      </c>
      <c r="G16" s="41">
        <v>5.7058999999999999E-2</v>
      </c>
      <c r="H16" s="40">
        <f t="shared" si="0"/>
        <v>0.33935599999999999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0.162216</v>
      </c>
      <c r="G18" s="48">
        <v>2.1720609999999998</v>
      </c>
      <c r="H18" s="47">
        <f t="shared" si="0"/>
        <v>2.3342769999999997</v>
      </c>
    </row>
    <row r="19" spans="1:8" ht="16.5" x14ac:dyDescent="0.2">
      <c r="A19" s="49"/>
      <c r="B19" s="50"/>
      <c r="C19" s="51"/>
      <c r="D19" s="52"/>
      <c r="E19" s="53">
        <v>0.15377199999999999</v>
      </c>
      <c r="F19" s="53">
        <v>1.879041</v>
      </c>
      <c r="G19" s="53">
        <v>0.37153999999999998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0.210063</v>
      </c>
      <c r="G25" s="35">
        <f>G26</f>
        <v>0.11985300000000002</v>
      </c>
      <c r="H25" s="35">
        <f>SUM(H26:H30)</f>
        <v>1.048624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7.9073000000000032E-2</v>
      </c>
      <c r="G26" s="41">
        <f>G32-G28</f>
        <v>0.11985300000000002</v>
      </c>
      <c r="H26" s="40">
        <f>D26+E26+F26+G26</f>
        <v>0.19892600000000005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0.12989099999999998</v>
      </c>
      <c r="G28" s="41">
        <v>2.3774999999999998E-2</v>
      </c>
      <c r="H28" s="40">
        <f>SUM(E28:G28)</f>
        <v>0.15366599999999997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1.0989999999999999E-3</v>
      </c>
      <c r="G30" s="41">
        <v>0.69493300000000002</v>
      </c>
      <c r="H30" s="40">
        <f>D30+E30+F30+G30</f>
        <v>0.69603199999999998</v>
      </c>
    </row>
    <row r="32" spans="1:8" x14ac:dyDescent="0.2">
      <c r="E32" s="58">
        <v>0</v>
      </c>
      <c r="F32" s="58">
        <v>0.20896400000000001</v>
      </c>
      <c r="G32" s="58">
        <v>0.14362800000000001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0.76027521840814793</v>
      </c>
      <c r="F61" s="64">
        <f>SUM(F62:F66)</f>
        <v>2.5053919734117205</v>
      </c>
      <c r="G61" s="64">
        <f>SUM(G62:G66)</f>
        <v>7.530972115010246</v>
      </c>
      <c r="H61" s="64">
        <f>SUM(H62:H66)</f>
        <v>10.796639306830114</v>
      </c>
    </row>
    <row r="62" spans="5:8" s="59" customFormat="1" ht="16.5" hidden="1" thickBot="1" x14ac:dyDescent="0.25">
      <c r="E62" s="64">
        <f>E54/E46*E14</f>
        <v>0.76027521840814793</v>
      </c>
      <c r="F62" s="64">
        <f>F54/F46*F14</f>
        <v>1.3629952210764735</v>
      </c>
      <c r="G62" s="64">
        <f>G54/G46*G14</f>
        <v>0.89578793115086064</v>
      </c>
      <c r="H62" s="64">
        <f>SUM(E62:G62)</f>
        <v>3.0190583706354821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0.61976371827411181</v>
      </c>
      <c r="G64" s="64">
        <f>G56/G48*G16</f>
        <v>8.0088038908246215E-2</v>
      </c>
      <c r="H64" s="64">
        <f>SUM(E64:G64)</f>
        <v>0.69985175718235804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0.52263303406113537</v>
      </c>
      <c r="G66" s="64">
        <f>G58/G50*G18</f>
        <v>6.5550961449511389</v>
      </c>
      <c r="H66" s="64">
        <f>SUM(E66:G66)</f>
        <v>7.0777291790122741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2024-08-14T12:13:36Z</dcterms:created>
  <dcterms:modified xsi:type="dcterms:W3CDTF">2024-08-14T12:13:57Z</dcterms:modified>
</cp:coreProperties>
</file>